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ДОКУМЕНТЫ  ОДНОВРЕМЕННО\ДОП. МАТЕРИАЛЫ ДЛЯ РАЗМЕЩЕНИЯ\2021 год\"/>
    </mc:Choice>
  </mc:AlternateContent>
  <bookViews>
    <workbookView xWindow="0" yWindow="0" windowWidth="19200" windowHeight="10890"/>
  </bookViews>
  <sheets>
    <sheet name="программы (2)" sheetId="8" r:id="rId1"/>
  </sheets>
  <definedNames>
    <definedName name="_xlnm._FilterDatabase" localSheetId="0" hidden="1">'программы (2)'!$A$2:$Q$53</definedName>
    <definedName name="Excel_BuiltIn__FilterDatabase_1" localSheetId="0">#REF!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C24" i="8" l="1"/>
  <c r="K21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2" i="8"/>
  <c r="K23" i="8"/>
  <c r="K24" i="8"/>
  <c r="K7" i="8"/>
  <c r="P24" i="8" l="1"/>
  <c r="N24" i="8"/>
  <c r="L24" i="8"/>
  <c r="D24" i="8"/>
  <c r="Q23" i="8"/>
  <c r="O23" i="8"/>
  <c r="M23" i="8" l="1"/>
  <c r="J24" i="8" l="1"/>
  <c r="I24" i="8"/>
  <c r="H24" i="8"/>
  <c r="G24" i="8"/>
  <c r="F24" i="8"/>
  <c r="Q22" i="8"/>
  <c r="O22" i="8"/>
  <c r="M22" i="8"/>
  <c r="Q20" i="8"/>
  <c r="O20" i="8"/>
  <c r="M20" i="8"/>
  <c r="Q19" i="8"/>
  <c r="O19" i="8"/>
  <c r="M19" i="8"/>
  <c r="Q18" i="8"/>
  <c r="O18" i="8"/>
  <c r="M18" i="8"/>
  <c r="Q17" i="8"/>
  <c r="O17" i="8"/>
  <c r="M17" i="8"/>
  <c r="Q16" i="8"/>
  <c r="O16" i="8"/>
  <c r="M16" i="8"/>
  <c r="Q15" i="8"/>
  <c r="O15" i="8"/>
  <c r="M15" i="8"/>
  <c r="Q14" i="8"/>
  <c r="O14" i="8"/>
  <c r="M14" i="8"/>
  <c r="Q13" i="8"/>
  <c r="O13" i="8"/>
  <c r="M13" i="8"/>
  <c r="Q12" i="8"/>
  <c r="O12" i="8"/>
  <c r="M12" i="8"/>
  <c r="Q11" i="8"/>
  <c r="O11" i="8"/>
  <c r="M11" i="8"/>
  <c r="Q10" i="8"/>
  <c r="O10" i="8"/>
  <c r="M10" i="8"/>
  <c r="E10" i="8"/>
  <c r="E24" i="8" s="1"/>
  <c r="Q9" i="8"/>
  <c r="O9" i="8"/>
  <c r="M9" i="8"/>
  <c r="Q8" i="8"/>
  <c r="O8" i="8"/>
  <c r="M8" i="8"/>
  <c r="Q7" i="8"/>
  <c r="O7" i="8"/>
  <c r="M7" i="8"/>
  <c r="Q24" i="8" l="1"/>
  <c r="O24" i="8"/>
  <c r="M24" i="8"/>
</calcChain>
</file>

<file path=xl/sharedStrings.xml><?xml version="1.0" encoding="utf-8"?>
<sst xmlns="http://schemas.openxmlformats.org/spreadsheetml/2006/main" count="48" uniqueCount="43">
  <si>
    <t>Всего расходов:</t>
  </si>
  <si>
    <t>№</t>
  </si>
  <si>
    <t>Наименование показателей</t>
  </si>
  <si>
    <t>#Н/Д</t>
  </si>
  <si>
    <t>Муниципальная программа "Развитие физической культуры и спорта в Пограничном муниципальном округе 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</si>
  <si>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</si>
  <si>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</si>
  <si>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</si>
  <si>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</si>
  <si>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Муниципальная программа "Информационное общество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</si>
  <si>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</si>
  <si>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"Развитие образования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</si>
  <si>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</si>
  <si>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</si>
  <si>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</si>
  <si>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</si>
  <si>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9</t>
  </si>
  <si>
    <t>10</t>
  </si>
  <si>
    <t>11</t>
  </si>
  <si>
    <t>12</t>
  </si>
  <si>
    <t>13</t>
  </si>
  <si>
    <t>14</t>
  </si>
  <si>
    <t>15</t>
  </si>
  <si>
    <t>16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</si>
  <si>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</si>
  <si>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Муниципальная программа "Развитие муниципальной службы в Пограничном муниципальном округе"</t>
  </si>
  <si>
    <t>Муниципальная программа "Градостроительная деятельность на территории Пограничного муниципального округа"</t>
  </si>
  <si>
    <t>(тыс.рублей)</t>
  </si>
  <si>
    <t>Проект бюджета Пограничного муниципального округа</t>
  </si>
  <si>
    <t>отклонение 2022/2021</t>
  </si>
  <si>
    <t>отклонение 2023/2022</t>
  </si>
  <si>
    <t>5=4-3</t>
  </si>
  <si>
    <t>7=6-4</t>
  </si>
  <si>
    <t>9=8-6</t>
  </si>
  <si>
    <t>Сведения о расходах бюджета Пограничного муниципального округа по муниципальным программам на 2022 год и на плановый период 2023 и 2024 годов в сравнении с ожидаемым исполнением за текущий финансовый год</t>
  </si>
  <si>
    <t>Ожидаемое исполнения за 2021 год</t>
  </si>
  <si>
    <t>отклонение 2024/2023</t>
  </si>
  <si>
    <t>Муниципальная программа "Противодействие коррупции в  Пограничном муниципальном округе"</t>
  </si>
  <si>
    <t>Исполнение 2020 год</t>
  </si>
  <si>
    <t>Отклонение 2021/2020</t>
  </si>
  <si>
    <t>11=10-8</t>
  </si>
  <si>
    <t>17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</si>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</sst>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72">
    <xf numFmtId="0" fontId="0" fillId="0" borderId="0" xfId="0"/>
    <xf numFmtId="4" fontId="19" fillId="0" borderId="10" xfId="0" applyNumberFormat="1" applyFont="1" applyFill="1" applyBorder="1" applyAlignment="1">
      <alignment horizontal="center" vertical="center" shrinkToFit="1"/>
    </xf>
    <xf numFmtId="0" fontId="20" fillId="15" borderId="0" xfId="0" applyFont="1" applyFill="1"/>
    <xf numFmtId="0" fontId="0" fillId="15" borderId="0" xfId="0" applyFont="1" applyFill="1"/>
    <xf numFmtId="0" fontId="22" fillId="0" borderId="0" xfId="0" applyFont="1" applyFill="1" applyBorder="1" applyAlignment="1">
      <alignment horizontal="right"/>
    </xf>
    <xf numFmtId="0" fontId="23" fillId="0" borderId="10" xfId="0" applyFont="1" applyFill="1" applyBorder="1" applyAlignment="1">
      <alignment vertical="top" wrapText="1"/>
    </xf>
    <xf numFmtId="0" fontId="26" fillId="15" borderId="0" xfId="0" applyFont="1" applyFill="1"/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left"/>
    </xf>
    <xf numFmtId="0" fontId="0" fillId="0" borderId="0" xfId="0" applyFont="1" applyFill="1"/>
    <xf numFmtId="0" fontId="23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left" vertical="center" wrapText="1"/>
    </xf>
    <xf numFmtId="0" fontId="26" fillId="0" borderId="10" xfId="0" applyFont="1" applyFill="1" applyBorder="1"/>
    <xf numFmtId="0" fontId="22" fillId="0" borderId="11" xfId="0" applyFont="1" applyFill="1" applyBorder="1" applyAlignment="1">
      <alignment horizontal="right"/>
    </xf>
    <xf numFmtId="4" fontId="22" fillId="0" borderId="14" xfId="0" applyNumberFormat="1" applyFont="1" applyFill="1" applyBorder="1" applyAlignment="1">
      <alignment horizontal="right" vertical="top" shrinkToFit="1"/>
    </xf>
    <xf numFmtId="4" fontId="25" fillId="0" borderId="14" xfId="0" applyNumberFormat="1" applyFont="1" applyFill="1" applyBorder="1" applyAlignment="1">
      <alignment horizontal="right" vertical="top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vertical="center" wrapText="1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25" fillId="0" borderId="0" xfId="0" applyNumberFormat="1" applyFont="1" applyFill="1" applyBorder="1" applyAlignment="1">
      <alignment horizontal="right" vertical="top" shrinkToFit="1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/>
    </xf>
    <xf numFmtId="0" fontId="23" fillId="16" borderId="10" xfId="0" applyFont="1" applyFill="1" applyBorder="1" applyAlignment="1">
      <alignment vertical="top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29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right"/>
    </xf>
    <xf numFmtId="4" fontId="23" fillId="0" borderId="17" xfId="0" applyNumberFormat="1" applyFont="1" applyFill="1" applyBorder="1" applyAlignment="1">
      <alignment horizontal="right" vertical="top" shrinkToFi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17" borderId="10" xfId="0" applyFont="1" applyFill="1" applyBorder="1" applyAlignment="1">
      <alignment horizontal="center" vertical="center" wrapText="1"/>
    </xf>
    <xf numFmtId="49" fontId="24" fillId="17" borderId="10" xfId="0" applyNumberFormat="1" applyFont="1" applyFill="1" applyBorder="1" applyAlignment="1">
      <alignment horizontal="center" vertical="center" wrapText="1"/>
    </xf>
    <xf numFmtId="4" fontId="24" fillId="17" borderId="10" xfId="0" applyNumberFormat="1" applyFont="1" applyFill="1" applyBorder="1" applyAlignment="1">
      <alignment horizontal="center" vertical="center" shrinkToFit="1"/>
    </xf>
    <xf numFmtId="0" fontId="24" fillId="17" borderId="17" xfId="0" applyFont="1" applyFill="1" applyBorder="1" applyAlignment="1">
      <alignment horizontal="center" vertical="center" wrapText="1"/>
    </xf>
    <xf numFmtId="49" fontId="24" fillId="17" borderId="17" xfId="0" applyNumberFormat="1" applyFont="1" applyFill="1" applyBorder="1" applyAlignment="1">
      <alignment horizontal="center" vertical="center" wrapText="1"/>
    </xf>
    <xf numFmtId="4" fontId="24" fillId="17" borderId="17" xfId="0" applyNumberFormat="1" applyFont="1" applyFill="1" applyBorder="1" applyAlignment="1">
      <alignment horizontal="center" vertical="center" shrinkToFit="1"/>
    </xf>
    <xf numFmtId="4" fontId="24" fillId="0" borderId="10" xfId="0" applyNumberFormat="1" applyFont="1" applyFill="1" applyBorder="1" applyAlignment="1">
      <alignment horizontal="right"/>
    </xf>
    <xf numFmtId="4" fontId="24" fillId="0" borderId="10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3" fillId="16" borderId="1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wrapText="1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right"/>
    </xf>
    <xf numFmtId="4" fontId="18" fillId="0" borderId="1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 shrinkToFit="1"/>
    </xf>
    <xf numFmtId="4" fontId="18" fillId="16" borderId="10" xfId="0" applyNumberFormat="1" applyFont="1" applyFill="1" applyBorder="1" applyAlignment="1">
      <alignment horizontal="center" vertical="center" wrapText="1"/>
    </xf>
    <xf numFmtId="0" fontId="24" fillId="17" borderId="24" xfId="0" applyFont="1" applyFill="1" applyBorder="1" applyAlignment="1">
      <alignment horizontal="center" vertical="center" wrapText="1"/>
    </xf>
    <xf numFmtId="0" fontId="18" fillId="17" borderId="25" xfId="0" applyFont="1" applyFill="1" applyBorder="1" applyAlignment="1">
      <alignment horizontal="center" vertical="center" wrapText="1"/>
    </xf>
    <xf numFmtId="0" fontId="25" fillId="17" borderId="10" xfId="0" applyFont="1" applyFill="1" applyBorder="1" applyAlignment="1">
      <alignment horizontal="center" vertical="center" wrapText="1"/>
    </xf>
    <xf numFmtId="4" fontId="19" fillId="17" borderId="10" xfId="0" applyNumberFormat="1" applyFont="1" applyFill="1" applyBorder="1" applyAlignment="1">
      <alignment horizontal="center" vertical="center" shrinkToFit="1"/>
    </xf>
  </cellXfs>
  <cellStyles count="25">
    <cellStyle name="ex69" xfId="24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B11" zoomScaleNormal="100" workbookViewId="0">
      <selection activeCell="C24" sqref="C24"/>
    </sheetView>
  </sheetViews>
  <sheetFormatPr defaultRowHeight="12.75" outlineLevelRow="1" x14ac:dyDescent="0.2"/>
  <cols>
    <col min="1" max="1" width="7.140625" style="11" customWidth="1"/>
    <col min="2" max="2" width="66.28515625" style="11" customWidth="1"/>
    <col min="3" max="3" width="12.140625" style="11" customWidth="1"/>
    <col min="4" max="4" width="14.5703125" style="11" customWidth="1"/>
    <col min="5" max="10" width="0" style="11" hidden="1" customWidth="1"/>
    <col min="11" max="11" width="11" style="11" customWidth="1"/>
    <col min="12" max="14" width="11.7109375" style="11" customWidth="1"/>
    <col min="15" max="16" width="12.7109375" style="11" customWidth="1"/>
    <col min="17" max="17" width="16" style="11" customWidth="1"/>
    <col min="18" max="16384" width="9.140625" style="3"/>
  </cols>
  <sheetData>
    <row r="1" spans="1:17" s="2" customFormat="1" ht="95.25" customHeight="1" x14ac:dyDescent="0.3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">
      <c r="B2" s="4"/>
      <c r="C2" s="4"/>
      <c r="D2" s="4"/>
      <c r="E2" s="17"/>
      <c r="F2" s="17"/>
      <c r="G2" s="17"/>
      <c r="H2" s="17"/>
      <c r="I2" s="17"/>
      <c r="J2" s="17"/>
      <c r="K2" s="4"/>
      <c r="L2" s="4"/>
      <c r="M2" s="4"/>
      <c r="N2" s="4"/>
      <c r="O2" s="4"/>
      <c r="P2" s="4"/>
      <c r="Q2" s="13" t="s">
        <v>27</v>
      </c>
    </row>
    <row r="3" spans="1:17" ht="88.5" customHeight="1" x14ac:dyDescent="0.2">
      <c r="A3" s="53" t="s">
        <v>1</v>
      </c>
      <c r="B3" s="55" t="s">
        <v>2</v>
      </c>
      <c r="C3" s="57" t="s">
        <v>38</v>
      </c>
      <c r="D3" s="57" t="s">
        <v>35</v>
      </c>
      <c r="E3" s="28" t="s">
        <v>3</v>
      </c>
      <c r="F3" s="29" t="s">
        <v>3</v>
      </c>
      <c r="G3" s="29" t="s">
        <v>3</v>
      </c>
      <c r="H3" s="29" t="s">
        <v>3</v>
      </c>
      <c r="I3" s="29" t="s">
        <v>3</v>
      </c>
      <c r="J3" s="30" t="s">
        <v>3</v>
      </c>
      <c r="K3" s="68" t="s">
        <v>39</v>
      </c>
      <c r="L3" s="59" t="s">
        <v>28</v>
      </c>
      <c r="M3" s="60"/>
      <c r="N3" s="60"/>
      <c r="O3" s="60"/>
      <c r="P3" s="60"/>
      <c r="Q3" s="61"/>
    </row>
    <row r="4" spans="1:17" ht="32.25" customHeight="1" x14ac:dyDescent="0.2">
      <c r="A4" s="54"/>
      <c r="B4" s="56"/>
      <c r="C4" s="62"/>
      <c r="D4" s="58"/>
      <c r="E4" s="31"/>
      <c r="F4" s="31"/>
      <c r="G4" s="31"/>
      <c r="H4" s="31"/>
      <c r="I4" s="31"/>
      <c r="J4" s="31"/>
      <c r="K4" s="69"/>
      <c r="L4" s="32">
        <v>2022</v>
      </c>
      <c r="M4" s="42" t="s">
        <v>29</v>
      </c>
      <c r="N4" s="32">
        <v>2023</v>
      </c>
      <c r="O4" s="42" t="s">
        <v>30</v>
      </c>
      <c r="P4" s="32">
        <v>2024</v>
      </c>
      <c r="Q4" s="42" t="s">
        <v>36</v>
      </c>
    </row>
    <row r="5" spans="1:17" ht="15" customHeight="1" x14ac:dyDescent="0.2">
      <c r="A5" s="40">
        <v>1</v>
      </c>
      <c r="B5" s="39">
        <v>2</v>
      </c>
      <c r="C5" s="50">
        <v>3</v>
      </c>
      <c r="D5" s="41">
        <v>4</v>
      </c>
      <c r="E5" s="31"/>
      <c r="F5" s="31"/>
      <c r="G5" s="31"/>
      <c r="H5" s="31"/>
      <c r="I5" s="31"/>
      <c r="J5" s="31"/>
      <c r="K5" s="70">
        <v>5</v>
      </c>
      <c r="L5" s="32">
        <v>6</v>
      </c>
      <c r="M5" s="42">
        <v>7</v>
      </c>
      <c r="N5" s="32">
        <v>8</v>
      </c>
      <c r="O5" s="42">
        <v>9</v>
      </c>
      <c r="P5" s="38">
        <v>10</v>
      </c>
      <c r="Q5" s="45">
        <v>11</v>
      </c>
    </row>
    <row r="6" spans="1:17" ht="15" customHeight="1" x14ac:dyDescent="0.2">
      <c r="A6" s="40"/>
      <c r="B6" s="39"/>
      <c r="C6" s="50"/>
      <c r="D6" s="41"/>
      <c r="E6" s="31"/>
      <c r="F6" s="31"/>
      <c r="G6" s="31"/>
      <c r="H6" s="31"/>
      <c r="I6" s="31"/>
      <c r="J6" s="31"/>
      <c r="K6" s="70" t="s">
        <v>31</v>
      </c>
      <c r="L6" s="32"/>
      <c r="M6" s="43" t="s">
        <v>32</v>
      </c>
      <c r="N6" s="32"/>
      <c r="O6" s="43" t="s">
        <v>33</v>
      </c>
      <c r="P6" s="38"/>
      <c r="Q6" s="46" t="s">
        <v>40</v>
      </c>
    </row>
    <row r="7" spans="1:17" ht="31.5" customHeight="1" outlineLevel="1" x14ac:dyDescent="0.2">
      <c r="A7" s="25">
        <v>1</v>
      </c>
      <c r="B7" s="7" t="s">
        <v>4</v>
      </c>
      <c r="C7" s="64">
        <v>13026.54</v>
      </c>
      <c r="D7" s="1">
        <v>1028.6500000000001</v>
      </c>
      <c r="E7" s="18"/>
      <c r="F7" s="18"/>
      <c r="G7" s="18"/>
      <c r="H7" s="18"/>
      <c r="I7" s="18"/>
      <c r="J7" s="18"/>
      <c r="K7" s="71">
        <f>D7-C7</f>
        <v>-11997.890000000001</v>
      </c>
      <c r="L7" s="1">
        <v>3865.25</v>
      </c>
      <c r="M7" s="44">
        <f t="shared" ref="M7:M24" si="0">L7-D7</f>
        <v>2836.6</v>
      </c>
      <c r="N7" s="1">
        <v>587.95000000000005</v>
      </c>
      <c r="O7" s="44">
        <f t="shared" ref="O7:O24" si="1">N7-L7</f>
        <v>-3277.3</v>
      </c>
      <c r="P7" s="33">
        <v>131.63999999999999</v>
      </c>
      <c r="Q7" s="47">
        <f>P7-N7</f>
        <v>-456.31000000000006</v>
      </c>
    </row>
    <row r="8" spans="1:17" ht="29.25" customHeight="1" outlineLevel="1" x14ac:dyDescent="0.2">
      <c r="A8" s="25">
        <v>2</v>
      </c>
      <c r="B8" s="5" t="s">
        <v>5</v>
      </c>
      <c r="C8" s="64">
        <v>59.27</v>
      </c>
      <c r="D8" s="1">
        <v>80.5</v>
      </c>
      <c r="E8" s="18"/>
      <c r="F8" s="18"/>
      <c r="G8" s="18"/>
      <c r="H8" s="18"/>
      <c r="I8" s="18"/>
      <c r="J8" s="18"/>
      <c r="K8" s="71">
        <f t="shared" ref="K8:K24" si="2">D8-C8</f>
        <v>21.229999999999997</v>
      </c>
      <c r="L8" s="34"/>
      <c r="M8" s="44">
        <f t="shared" si="0"/>
        <v>-80.5</v>
      </c>
      <c r="N8" s="1"/>
      <c r="O8" s="44">
        <f t="shared" si="1"/>
        <v>0</v>
      </c>
      <c r="P8" s="23"/>
      <c r="Q8" s="47">
        <f t="shared" ref="Q8:Q24" si="3">P8-N8</f>
        <v>0</v>
      </c>
    </row>
    <row r="9" spans="1:17" ht="27" customHeight="1" outlineLevel="1" x14ac:dyDescent="0.2">
      <c r="A9" s="25">
        <v>3</v>
      </c>
      <c r="B9" s="5" t="s">
        <v>25</v>
      </c>
      <c r="C9" s="64">
        <v>184.11</v>
      </c>
      <c r="D9" s="1">
        <v>159.15</v>
      </c>
      <c r="E9" s="24"/>
      <c r="F9" s="19"/>
      <c r="G9" s="19"/>
      <c r="H9" s="19"/>
      <c r="I9" s="19"/>
      <c r="J9" s="19"/>
      <c r="K9" s="71">
        <f t="shared" si="2"/>
        <v>-24.960000000000008</v>
      </c>
      <c r="L9" s="35">
        <v>200</v>
      </c>
      <c r="M9" s="44">
        <f t="shared" si="0"/>
        <v>40.849999999999994</v>
      </c>
      <c r="N9" s="1"/>
      <c r="O9" s="44">
        <f t="shared" si="1"/>
        <v>-200</v>
      </c>
      <c r="P9" s="22"/>
      <c r="Q9" s="47">
        <f t="shared" si="3"/>
        <v>0</v>
      </c>
    </row>
    <row r="10" spans="1:17" s="11" customFormat="1" ht="44.25" customHeight="1" outlineLevel="1" x14ac:dyDescent="0.2">
      <c r="A10" s="25">
        <v>4</v>
      </c>
      <c r="B10" s="5" t="s">
        <v>6</v>
      </c>
      <c r="C10" s="64">
        <v>3215.06</v>
      </c>
      <c r="D10" s="1">
        <v>1317.19</v>
      </c>
      <c r="E10" s="20" t="e">
        <f>#REF!</f>
        <v>#REF!</v>
      </c>
      <c r="F10" s="18"/>
      <c r="G10" s="18"/>
      <c r="H10" s="18"/>
      <c r="I10" s="18"/>
      <c r="J10" s="18"/>
      <c r="K10" s="71">
        <f t="shared" si="2"/>
        <v>-1897.87</v>
      </c>
      <c r="L10" s="1">
        <v>1505</v>
      </c>
      <c r="M10" s="44">
        <f t="shared" si="0"/>
        <v>187.80999999999995</v>
      </c>
      <c r="N10" s="1">
        <v>500</v>
      </c>
      <c r="O10" s="44">
        <f t="shared" si="1"/>
        <v>-1005</v>
      </c>
      <c r="P10" s="22">
        <v>0</v>
      </c>
      <c r="Q10" s="47">
        <f t="shared" si="3"/>
        <v>-500</v>
      </c>
    </row>
    <row r="11" spans="1:17" ht="32.25" customHeight="1" outlineLevel="1" x14ac:dyDescent="0.2">
      <c r="A11" s="25">
        <v>5</v>
      </c>
      <c r="B11" s="8" t="s">
        <v>7</v>
      </c>
      <c r="C11" s="64">
        <v>42680.77</v>
      </c>
      <c r="D11" s="1">
        <v>43065.919999999998</v>
      </c>
      <c r="E11" s="18"/>
      <c r="F11" s="18"/>
      <c r="G11" s="18"/>
      <c r="H11" s="18"/>
      <c r="I11" s="18"/>
      <c r="J11" s="18"/>
      <c r="K11" s="71">
        <f t="shared" si="2"/>
        <v>385.15000000000146</v>
      </c>
      <c r="L11" s="1">
        <v>262251.69</v>
      </c>
      <c r="M11" s="44">
        <f t="shared" si="0"/>
        <v>219185.77000000002</v>
      </c>
      <c r="N11" s="1">
        <v>10300</v>
      </c>
      <c r="O11" s="44">
        <f t="shared" si="1"/>
        <v>-251951.69</v>
      </c>
      <c r="P11" s="23">
        <v>10300</v>
      </c>
      <c r="Q11" s="47">
        <f t="shared" si="3"/>
        <v>0</v>
      </c>
    </row>
    <row r="12" spans="1:17" ht="40.5" customHeight="1" outlineLevel="1" x14ac:dyDescent="0.2">
      <c r="A12" s="25">
        <v>6</v>
      </c>
      <c r="B12" s="15" t="s">
        <v>8</v>
      </c>
      <c r="C12" s="64">
        <v>31819</v>
      </c>
      <c r="D12" s="1">
        <v>143850.35999999999</v>
      </c>
      <c r="E12" s="18"/>
      <c r="F12" s="18"/>
      <c r="G12" s="18"/>
      <c r="H12" s="18"/>
      <c r="I12" s="18"/>
      <c r="J12" s="18"/>
      <c r="K12" s="71">
        <f t="shared" si="2"/>
        <v>112031.35999999999</v>
      </c>
      <c r="L12" s="1">
        <v>65688.03</v>
      </c>
      <c r="M12" s="44">
        <f t="shared" si="0"/>
        <v>-78162.329999999987</v>
      </c>
      <c r="N12" s="1">
        <v>3100</v>
      </c>
      <c r="O12" s="44">
        <f t="shared" si="1"/>
        <v>-62588.03</v>
      </c>
      <c r="P12" s="23">
        <v>370</v>
      </c>
      <c r="Q12" s="47">
        <f t="shared" si="3"/>
        <v>-2730</v>
      </c>
    </row>
    <row r="13" spans="1:17" ht="33" customHeight="1" outlineLevel="1" x14ac:dyDescent="0.2">
      <c r="A13" s="25">
        <v>7</v>
      </c>
      <c r="B13" s="5" t="s">
        <v>9</v>
      </c>
      <c r="C13" s="64">
        <v>6913.74</v>
      </c>
      <c r="D13" s="1">
        <v>7883.82</v>
      </c>
      <c r="E13" s="18"/>
      <c r="F13" s="18"/>
      <c r="G13" s="18"/>
      <c r="H13" s="18"/>
      <c r="I13" s="18"/>
      <c r="J13" s="18"/>
      <c r="K13" s="71">
        <f t="shared" si="2"/>
        <v>970.07999999999993</v>
      </c>
      <c r="L13" s="1">
        <v>8811.42</v>
      </c>
      <c r="M13" s="44">
        <f t="shared" si="0"/>
        <v>927.60000000000036</v>
      </c>
      <c r="N13" s="1">
        <v>6299.92</v>
      </c>
      <c r="O13" s="44">
        <f t="shared" si="1"/>
        <v>-2511.5</v>
      </c>
      <c r="P13" s="23">
        <v>3631.62</v>
      </c>
      <c r="Q13" s="47">
        <f t="shared" si="3"/>
        <v>-2668.3</v>
      </c>
    </row>
    <row r="14" spans="1:17" ht="36" customHeight="1" outlineLevel="1" x14ac:dyDescent="0.2">
      <c r="A14" s="25">
        <v>8</v>
      </c>
      <c r="B14" s="15" t="s">
        <v>10</v>
      </c>
      <c r="C14" s="64">
        <v>66617.45</v>
      </c>
      <c r="D14" s="1">
        <v>65611.87</v>
      </c>
      <c r="E14" s="18"/>
      <c r="F14" s="18"/>
      <c r="G14" s="18"/>
      <c r="H14" s="18"/>
      <c r="I14" s="18"/>
      <c r="J14" s="18"/>
      <c r="K14" s="71">
        <f t="shared" si="2"/>
        <v>-1005.5800000000017</v>
      </c>
      <c r="L14" s="1">
        <v>139142.95000000001</v>
      </c>
      <c r="M14" s="44">
        <f t="shared" si="0"/>
        <v>73531.080000000016</v>
      </c>
      <c r="N14" s="1">
        <v>115456.84</v>
      </c>
      <c r="O14" s="44">
        <f t="shared" si="1"/>
        <v>-23686.110000000015</v>
      </c>
      <c r="P14" s="23">
        <v>72085.67</v>
      </c>
      <c r="Q14" s="47">
        <f t="shared" si="3"/>
        <v>-43371.17</v>
      </c>
    </row>
    <row r="15" spans="1:17" ht="35.85" customHeight="1" outlineLevel="1" x14ac:dyDescent="0.2">
      <c r="A15" s="25" t="s">
        <v>16</v>
      </c>
      <c r="B15" s="15" t="s">
        <v>11</v>
      </c>
      <c r="C15" s="64">
        <v>345787.92</v>
      </c>
      <c r="D15" s="1">
        <v>362989.41</v>
      </c>
      <c r="E15" s="18"/>
      <c r="F15" s="18"/>
      <c r="G15" s="18"/>
      <c r="H15" s="18"/>
      <c r="I15" s="18"/>
      <c r="J15" s="18"/>
      <c r="K15" s="71">
        <f t="shared" si="2"/>
        <v>17201.489999999991</v>
      </c>
      <c r="L15" s="1">
        <v>389640.42</v>
      </c>
      <c r="M15" s="44">
        <f t="shared" si="0"/>
        <v>26651.010000000009</v>
      </c>
      <c r="N15" s="1">
        <v>382265.26</v>
      </c>
      <c r="O15" s="44">
        <f t="shared" si="1"/>
        <v>-7375.1599999999744</v>
      </c>
      <c r="P15" s="23">
        <v>397066.55</v>
      </c>
      <c r="Q15" s="47">
        <f t="shared" si="3"/>
        <v>14801.289999999979</v>
      </c>
    </row>
    <row r="16" spans="1:17" ht="31.5" customHeight="1" x14ac:dyDescent="0.2">
      <c r="A16" s="25" t="s">
        <v>17</v>
      </c>
      <c r="B16" s="9" t="s">
        <v>12</v>
      </c>
      <c r="C16" s="65">
        <v>3365.22</v>
      </c>
      <c r="D16" s="1">
        <v>18000.599999999999</v>
      </c>
      <c r="K16" s="71">
        <f t="shared" si="2"/>
        <v>14635.38</v>
      </c>
      <c r="L16" s="14">
        <v>22696.87</v>
      </c>
      <c r="M16" s="44">
        <f t="shared" si="0"/>
        <v>4696.2700000000004</v>
      </c>
      <c r="N16" s="14">
        <v>29233.9</v>
      </c>
      <c r="O16" s="44">
        <f t="shared" si="1"/>
        <v>6537.0300000000025</v>
      </c>
      <c r="P16" s="23">
        <v>28497.9</v>
      </c>
      <c r="Q16" s="47">
        <f t="shared" si="3"/>
        <v>-736</v>
      </c>
    </row>
    <row r="17" spans="1:17" ht="47.25" customHeight="1" outlineLevel="1" x14ac:dyDescent="0.2">
      <c r="A17" s="25" t="s">
        <v>18</v>
      </c>
      <c r="B17" s="12" t="s">
        <v>24</v>
      </c>
      <c r="C17" s="66">
        <v>4050.99</v>
      </c>
      <c r="D17" s="1">
        <v>2820.91</v>
      </c>
      <c r="E17" s="18"/>
      <c r="F17" s="18"/>
      <c r="G17" s="18"/>
      <c r="H17" s="18"/>
      <c r="I17" s="18"/>
      <c r="J17" s="18"/>
      <c r="K17" s="71">
        <f t="shared" si="2"/>
        <v>-1230.08</v>
      </c>
      <c r="L17" s="1">
        <v>3525</v>
      </c>
      <c r="M17" s="44">
        <f t="shared" si="0"/>
        <v>704.09000000000015</v>
      </c>
      <c r="N17" s="1">
        <v>3000</v>
      </c>
      <c r="O17" s="44">
        <f t="shared" si="1"/>
        <v>-525</v>
      </c>
      <c r="P17" s="23">
        <v>3000</v>
      </c>
      <c r="Q17" s="47">
        <f t="shared" si="3"/>
        <v>0</v>
      </c>
    </row>
    <row r="18" spans="1:17" ht="26.25" customHeight="1" outlineLevel="1" x14ac:dyDescent="0.2">
      <c r="A18" s="26" t="s">
        <v>19</v>
      </c>
      <c r="B18" s="21" t="s">
        <v>13</v>
      </c>
      <c r="C18" s="66">
        <v>8749.0300000000007</v>
      </c>
      <c r="D18" s="1">
        <v>21897.73</v>
      </c>
      <c r="E18" s="19"/>
      <c r="F18" s="19"/>
      <c r="G18" s="19"/>
      <c r="H18" s="19"/>
      <c r="I18" s="19"/>
      <c r="J18" s="19"/>
      <c r="K18" s="71">
        <f t="shared" si="2"/>
        <v>13148.699999999999</v>
      </c>
      <c r="L18" s="1">
        <v>15291.73</v>
      </c>
      <c r="M18" s="44">
        <f t="shared" si="0"/>
        <v>-6606</v>
      </c>
      <c r="N18" s="1">
        <v>4500</v>
      </c>
      <c r="O18" s="44">
        <f t="shared" si="1"/>
        <v>-10791.73</v>
      </c>
      <c r="P18" s="23">
        <v>3000</v>
      </c>
      <c r="Q18" s="47">
        <f t="shared" si="3"/>
        <v>-1500</v>
      </c>
    </row>
    <row r="19" spans="1:17" ht="39.75" customHeight="1" outlineLevel="1" x14ac:dyDescent="0.2">
      <c r="A19" s="26" t="s">
        <v>20</v>
      </c>
      <c r="B19" s="21" t="s">
        <v>14</v>
      </c>
      <c r="C19" s="66">
        <v>3159.82</v>
      </c>
      <c r="D19" s="1">
        <v>2290.88</v>
      </c>
      <c r="E19" s="19"/>
      <c r="F19" s="19"/>
      <c r="G19" s="19"/>
      <c r="H19" s="19"/>
      <c r="I19" s="19"/>
      <c r="J19" s="19"/>
      <c r="K19" s="71">
        <f t="shared" si="2"/>
        <v>-868.94</v>
      </c>
      <c r="L19" s="1">
        <v>2370</v>
      </c>
      <c r="M19" s="44">
        <f t="shared" si="0"/>
        <v>79.119999999999891</v>
      </c>
      <c r="N19" s="1">
        <v>0</v>
      </c>
      <c r="O19" s="44">
        <f t="shared" si="1"/>
        <v>-2370</v>
      </c>
      <c r="P19" s="23">
        <v>0</v>
      </c>
      <c r="Q19" s="47">
        <f t="shared" si="3"/>
        <v>0</v>
      </c>
    </row>
    <row r="20" spans="1:17" ht="32.25" customHeight="1" outlineLevel="1" x14ac:dyDescent="0.2">
      <c r="A20" s="26" t="s">
        <v>21</v>
      </c>
      <c r="B20" s="21" t="s">
        <v>15</v>
      </c>
      <c r="C20" s="66">
        <v>20372.240000000002</v>
      </c>
      <c r="D20" s="1">
        <v>14384.29</v>
      </c>
      <c r="E20" s="19"/>
      <c r="F20" s="19"/>
      <c r="G20" s="19"/>
      <c r="H20" s="19"/>
      <c r="I20" s="19"/>
      <c r="J20" s="19"/>
      <c r="K20" s="71">
        <f t="shared" si="2"/>
        <v>-5987.9500000000007</v>
      </c>
      <c r="L20" s="1">
        <v>17972.46</v>
      </c>
      <c r="M20" s="44">
        <f t="shared" si="0"/>
        <v>3588.1699999999983</v>
      </c>
      <c r="N20" s="1">
        <v>21086.7</v>
      </c>
      <c r="O20" s="44">
        <f t="shared" si="1"/>
        <v>3114.2400000000016</v>
      </c>
      <c r="P20" s="23">
        <v>21865.37</v>
      </c>
      <c r="Q20" s="47">
        <f t="shared" si="3"/>
        <v>778.66999999999825</v>
      </c>
    </row>
    <row r="21" spans="1:17" ht="40.5" customHeight="1" outlineLevel="1" x14ac:dyDescent="0.2">
      <c r="A21" s="26" t="s">
        <v>22</v>
      </c>
      <c r="B21" s="21" t="s">
        <v>42</v>
      </c>
      <c r="C21" s="66">
        <v>23.52</v>
      </c>
      <c r="D21" s="1">
        <v>0</v>
      </c>
      <c r="E21" s="19"/>
      <c r="F21" s="19"/>
      <c r="G21" s="19"/>
      <c r="H21" s="19"/>
      <c r="I21" s="19"/>
      <c r="J21" s="19"/>
      <c r="K21" s="71">
        <f t="shared" si="2"/>
        <v>-23.52</v>
      </c>
      <c r="L21" s="1"/>
      <c r="M21" s="44"/>
      <c r="N21" s="1"/>
      <c r="O21" s="44"/>
      <c r="P21" s="23"/>
      <c r="Q21" s="47"/>
    </row>
    <row r="22" spans="1:17" ht="32.25" customHeight="1" outlineLevel="1" x14ac:dyDescent="0.2">
      <c r="A22" s="26" t="s">
        <v>23</v>
      </c>
      <c r="B22" s="27" t="s">
        <v>26</v>
      </c>
      <c r="C22" s="67">
        <v>435</v>
      </c>
      <c r="D22" s="1">
        <v>70</v>
      </c>
      <c r="E22" s="19"/>
      <c r="F22" s="19"/>
      <c r="G22" s="19"/>
      <c r="H22" s="19"/>
      <c r="I22" s="19"/>
      <c r="J22" s="19"/>
      <c r="K22" s="71">
        <f t="shared" si="2"/>
        <v>-365</v>
      </c>
      <c r="L22" s="1">
        <v>2000</v>
      </c>
      <c r="M22" s="44">
        <f t="shared" si="0"/>
        <v>1930</v>
      </c>
      <c r="N22" s="1">
        <v>0</v>
      </c>
      <c r="O22" s="44">
        <f t="shared" si="1"/>
        <v>-2000</v>
      </c>
      <c r="P22" s="23">
        <v>0</v>
      </c>
      <c r="Q22" s="47">
        <f t="shared" si="3"/>
        <v>0</v>
      </c>
    </row>
    <row r="23" spans="1:17" ht="32.25" customHeight="1" outlineLevel="1" x14ac:dyDescent="0.2">
      <c r="A23" s="26" t="s">
        <v>41</v>
      </c>
      <c r="B23" s="51" t="s">
        <v>37</v>
      </c>
      <c r="C23" s="67">
        <v>0</v>
      </c>
      <c r="D23" s="1">
        <v>5</v>
      </c>
      <c r="E23" s="24"/>
      <c r="F23" s="24"/>
      <c r="G23" s="24"/>
      <c r="H23" s="24"/>
      <c r="I23" s="24"/>
      <c r="J23" s="24"/>
      <c r="K23" s="71">
        <f t="shared" si="2"/>
        <v>5</v>
      </c>
      <c r="L23" s="1">
        <v>0</v>
      </c>
      <c r="M23" s="44">
        <f t="shared" si="0"/>
        <v>-5</v>
      </c>
      <c r="N23" s="1">
        <v>0</v>
      </c>
      <c r="O23" s="44">
        <f t="shared" si="1"/>
        <v>0</v>
      </c>
      <c r="P23" s="23">
        <v>0</v>
      </c>
      <c r="Q23" s="47">
        <f t="shared" si="3"/>
        <v>0</v>
      </c>
    </row>
    <row r="24" spans="1:17" s="6" customFormat="1" ht="15.75" x14ac:dyDescent="0.25">
      <c r="A24" s="16"/>
      <c r="B24" s="10" t="s">
        <v>0</v>
      </c>
      <c r="C24" s="49">
        <f>C23+C22+C21+C20+C19+C18+C17+C16+C15+C14+C13+C12+C11+C10+C9+C8+C7</f>
        <v>550459.68000000005</v>
      </c>
      <c r="D24" s="48">
        <f>D7+D8+D9+D10+D11+D12+D13+D14+D15+D16+D17+D18+D19+D20+D22+D23</f>
        <v>685456.27999999991</v>
      </c>
      <c r="E24" s="36" t="e">
        <f>E7+E8+E9+E10+E11+E12+E13+E14+E15+E16+E17+E18+E19+E20+#REF!+#REF!+E22</f>
        <v>#REF!</v>
      </c>
      <c r="F24" s="36" t="e">
        <f>F7+F8+F9+F10+F11+F12+F13+F14+F15+F16+F17+F18+F19+F20+#REF!+#REF!+F22</f>
        <v>#REF!</v>
      </c>
      <c r="G24" s="36" t="e">
        <f>G7+G8+G9+G10+G11+G12+G13+G14+G15+G16+G17+G18+G19+G20+#REF!+#REF!+G22</f>
        <v>#REF!</v>
      </c>
      <c r="H24" s="36" t="e">
        <f>H7+H8+H9+H10+H11+H12+H13+H14+H15+H16+H17+H18+H19+H20+#REF!+#REF!+H22</f>
        <v>#REF!</v>
      </c>
      <c r="I24" s="36" t="e">
        <f>I7+I8+I9+I10+I11+I12+I13+I14+I15+I16+I17+I18+I19+I20+#REF!+#REF!+I22</f>
        <v>#REF!</v>
      </c>
      <c r="J24" s="63" t="e">
        <f>J7+J8+J9+J10+J11+J12+J13+J14+J15+J16+J17+J18+J19+J20+#REF!+#REF!+J22</f>
        <v>#REF!</v>
      </c>
      <c r="K24" s="71">
        <f t="shared" si="2"/>
        <v>134996.59999999986</v>
      </c>
      <c r="L24" s="49">
        <f>L7+L8+L9+L10+L11+L12+L13+L14+L15+L16+L17+L18+L19+L20+L22</f>
        <v>934960.82</v>
      </c>
      <c r="M24" s="44">
        <f t="shared" si="0"/>
        <v>249504.54000000004</v>
      </c>
      <c r="N24" s="49">
        <f>N7+N8+N9+N10+N11+N12+N13+N14+N15+N16+N17+N18+N19+N20+N22</f>
        <v>576330.56999999995</v>
      </c>
      <c r="O24" s="44">
        <f t="shared" si="1"/>
        <v>-358630.25</v>
      </c>
      <c r="P24" s="37">
        <f>P7+P8+P9+P10+P11+P12+P13+P14+P15+P16+P17+P18+P19+P20+P22</f>
        <v>539948.75</v>
      </c>
      <c r="Q24" s="47">
        <f t="shared" si="3"/>
        <v>-36381.819999999949</v>
      </c>
    </row>
  </sheetData>
  <mergeCells count="7">
    <mergeCell ref="A1:Q1"/>
    <mergeCell ref="A3:A4"/>
    <mergeCell ref="B3:B4"/>
    <mergeCell ref="D3:D4"/>
    <mergeCell ref="L3:Q3"/>
    <mergeCell ref="C3:C4"/>
    <mergeCell ref="K3:K4"/>
  </mergeCells>
  <pageMargins left="0.70866141732283472" right="0.70866141732283472" top="0.74803149606299213" bottom="0.74803149606299213" header="0.31496062992125984" footer="0.31496062992125984"/>
  <pageSetup paperSize="9" scale="81" fitToHeight="1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2020-12-08T04:53:52Z</cp:lastPrinted>
  <dcterms:created xsi:type="dcterms:W3CDTF">2019-06-18T02:48:46Z</dcterms:created>
  <dcterms:modified xsi:type="dcterms:W3CDTF">2022-01-17T04:56:03Z</dcterms:modified>
</cp:coreProperties>
</file>